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N1\INTERPRETACJE\godziny ponadwymiarowe szkolenie 12.09.2025\"/>
    </mc:Choice>
  </mc:AlternateContent>
  <bookViews>
    <workbookView xWindow="-120" yWindow="-120" windowWidth="20730" windowHeight="11040"/>
  </bookViews>
  <sheets>
    <sheet name="wrzesień 2025" sheetId="1" r:id="rId1"/>
    <sheet name="październik 2025" sheetId="2" r:id="rId2"/>
    <sheet name="listopad 2025" sheetId="3" r:id="rId3"/>
  </sheets>
  <definedNames>
    <definedName name="_xlnm.Print_Area" localSheetId="2">'listopad 2025'!$A$1:$O$22</definedName>
    <definedName name="_xlnm.Print_Area" localSheetId="1">'październik 2025'!$A$1:$O$22</definedName>
    <definedName name="_xlnm.Print_Area" localSheetId="0">'wrzesień 2025'!$A$1:$O$22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D8" i="1"/>
  <c r="D7" i="1"/>
  <c r="D9" i="1"/>
  <c r="C7" i="1"/>
  <c r="C8" i="1"/>
  <c r="C9" i="1"/>
  <c r="C10" i="1"/>
  <c r="B7" i="1"/>
  <c r="B8" i="1"/>
  <c r="B9" i="1"/>
  <c r="B10" i="1"/>
  <c r="F7" i="3"/>
  <c r="F8" i="3"/>
  <c r="F9" i="3"/>
  <c r="F6" i="3"/>
  <c r="B8" i="3"/>
  <c r="C8" i="3"/>
  <c r="D8" i="3"/>
  <c r="E8" i="3"/>
  <c r="B9" i="3"/>
  <c r="C9" i="3"/>
  <c r="D9" i="3"/>
  <c r="E9" i="3"/>
  <c r="I10" i="3"/>
  <c r="I9" i="3"/>
  <c r="G8" i="3"/>
  <c r="E7" i="3"/>
  <c r="D7" i="3"/>
  <c r="I7" i="3"/>
  <c r="I6" i="3"/>
  <c r="G6" i="3"/>
  <c r="B2" i="3"/>
  <c r="H9" i="3" s="1"/>
  <c r="C10" i="2"/>
  <c r="B10" i="2"/>
  <c r="G9" i="3" l="1"/>
  <c r="H8" i="3"/>
  <c r="I8" i="3"/>
  <c r="J8" i="3" s="1"/>
  <c r="D2" i="3"/>
  <c r="J9" i="3" s="1"/>
  <c r="G7" i="3"/>
  <c r="J7" i="3" s="1"/>
  <c r="G10" i="3"/>
  <c r="J10" i="3" s="1"/>
  <c r="H10" i="3"/>
  <c r="H7" i="3"/>
  <c r="H6" i="3"/>
  <c r="G8" i="2"/>
  <c r="G9" i="2"/>
  <c r="G10" i="1"/>
  <c r="F8" i="2"/>
  <c r="E8" i="2"/>
  <c r="F10" i="2"/>
  <c r="E10" i="2"/>
  <c r="D10" i="2"/>
  <c r="G10" i="2" s="1"/>
  <c r="F9" i="2"/>
  <c r="E9" i="2"/>
  <c r="D9" i="2"/>
  <c r="C9" i="2"/>
  <c r="B9" i="2"/>
  <c r="I9" i="2" s="1"/>
  <c r="D8" i="2"/>
  <c r="B8" i="2"/>
  <c r="I7" i="2"/>
  <c r="F7" i="2"/>
  <c r="E7" i="2"/>
  <c r="D7" i="2"/>
  <c r="G7" i="2" s="1"/>
  <c r="C7" i="2"/>
  <c r="B7" i="2"/>
  <c r="F6" i="2"/>
  <c r="E6" i="2"/>
  <c r="D6" i="2"/>
  <c r="G6" i="2" s="1"/>
  <c r="I6" i="2"/>
  <c r="B2" i="2"/>
  <c r="H10" i="2" s="1"/>
  <c r="F7" i="1"/>
  <c r="F8" i="1"/>
  <c r="F9" i="1"/>
  <c r="F6" i="1"/>
  <c r="G7" i="1"/>
  <c r="G8" i="1"/>
  <c r="G9" i="1"/>
  <c r="B2" i="1"/>
  <c r="H8" i="2" l="1"/>
  <c r="I10" i="2"/>
  <c r="J10" i="2" s="1"/>
  <c r="J6" i="3"/>
  <c r="J11" i="3" s="1"/>
  <c r="J12" i="3" s="1"/>
  <c r="I8" i="2"/>
  <c r="J8" i="2" s="1"/>
  <c r="H9" i="2"/>
  <c r="H6" i="2"/>
  <c r="D2" i="2"/>
  <c r="J6" i="2" s="1"/>
  <c r="H7" i="2"/>
  <c r="D6" i="1"/>
  <c r="J7" i="2" l="1"/>
  <c r="J9" i="2"/>
  <c r="J11" i="2"/>
  <c r="J12" i="2" s="1"/>
  <c r="E6" i="1"/>
  <c r="E7" i="1"/>
  <c r="E9" i="1"/>
  <c r="C6" i="1"/>
  <c r="B6" i="1"/>
  <c r="G6" i="1" s="1"/>
  <c r="I7" i="1"/>
  <c r="H8" i="1" l="1"/>
  <c r="I6" i="1"/>
  <c r="H7" i="1"/>
  <c r="H6" i="1"/>
  <c r="D2" i="1"/>
  <c r="J7" i="1" s="1"/>
  <c r="H10" i="1"/>
  <c r="H9" i="1"/>
  <c r="I8" i="1"/>
  <c r="J8" i="1" s="1"/>
  <c r="I10" i="1"/>
  <c r="J10" i="1" s="1"/>
  <c r="I9" i="1"/>
  <c r="J9" i="1" s="1"/>
  <c r="J6" i="1" l="1"/>
  <c r="J11" i="1" s="1"/>
  <c r="J12" i="1" s="1"/>
</calcChain>
</file>

<file path=xl/sharedStrings.xml><?xml version="1.0" encoding="utf-8"?>
<sst xmlns="http://schemas.openxmlformats.org/spreadsheetml/2006/main" count="108" uniqueCount="46">
  <si>
    <t xml:space="preserve">Przydzielona tygodniowa liczba godzin </t>
  </si>
  <si>
    <t xml:space="preserve">Nazwisko i imię nauczyciela </t>
  </si>
  <si>
    <t>Poniedziałek</t>
  </si>
  <si>
    <t xml:space="preserve">Wtorek </t>
  </si>
  <si>
    <t xml:space="preserve">Środa </t>
  </si>
  <si>
    <t>Czwartek</t>
  </si>
  <si>
    <t>Piątek</t>
  </si>
  <si>
    <t>Suma</t>
  </si>
  <si>
    <t>Plan</t>
  </si>
  <si>
    <t>Pensum</t>
  </si>
  <si>
    <t>Tydzień (zakres dat)</t>
  </si>
  <si>
    <t>Pensum nauczyciela</t>
  </si>
  <si>
    <t>Kowalski Jan</t>
  </si>
  <si>
    <t>01.09.-07.09</t>
  </si>
  <si>
    <t>08.09.-14.09.</t>
  </si>
  <si>
    <t>15.09.-21.09.</t>
  </si>
  <si>
    <t>22.09.-28.09.</t>
  </si>
  <si>
    <t>29.09.-05.10.</t>
  </si>
  <si>
    <t>Można wpisać również części ułamkowe (np. w przypadku zrealizowania niepełnej godziny zajęć). </t>
  </si>
  <si>
    <r>
      <t>W kolumnach Poniedziałek – Piątek</t>
    </r>
    <r>
      <rPr>
        <sz val="11"/>
        <rFont val="Calibri"/>
        <family val="2"/>
        <charset val="238"/>
        <scheme val="minor"/>
      </rPr>
      <t> w każdym wierszu, odpowiadającemu kolejnemu tygodniowi, należy wpisać liczbę </t>
    </r>
    <r>
      <rPr>
        <b/>
        <sz val="11"/>
        <rFont val="Calibri"/>
        <family val="2"/>
        <charset val="238"/>
        <scheme val="minor"/>
      </rPr>
      <t>zrealizowanych</t>
    </r>
    <r>
      <rPr>
        <sz val="11"/>
        <rFont val="Calibri"/>
        <family val="2"/>
        <charset val="238"/>
        <scheme val="minor"/>
      </rPr>
      <t xml:space="preserve"> godzin oraz godzin, </t>
    </r>
  </si>
  <si>
    <t>Godziny ponadwymiarowe GPW</t>
  </si>
  <si>
    <t>Planowa liczba godzin w tygodniu</t>
  </si>
  <si>
    <t>x</t>
  </si>
  <si>
    <t>Tygodniowa liczba godzin ponadwymiar.</t>
  </si>
  <si>
    <t>Razem GPW</t>
  </si>
  <si>
    <t xml:space="preserve">Razem GPW do wypłaty </t>
  </si>
  <si>
    <t xml:space="preserve">Należy uzupełnić wyłącznie komórki w kolorze białym. </t>
  </si>
  <si>
    <t>06.10.-12.10.</t>
  </si>
  <si>
    <t>13.10.-19.10.</t>
  </si>
  <si>
    <t>20.10.-26.10.</t>
  </si>
  <si>
    <t>27.10.-02.11.</t>
  </si>
  <si>
    <t>03.11.-09.11.</t>
  </si>
  <si>
    <t>10.11.-16.11.</t>
  </si>
  <si>
    <t>17.11.-23.11.</t>
  </si>
  <si>
    <t>24.11.-30.11.</t>
  </si>
  <si>
    <t xml:space="preserve">W przypadku dnia usprawiedliwionej nieobecności w pracy, dnia ustawowo wolnego od pracy, dnia, w którym dla nauczyciela nie zaplanowano zajęć </t>
  </si>
  <si>
    <t>za które przysługuje wynagrodzenie w przypadkach określonych w art. 35 ust. 3d i 3e KN.</t>
  </si>
  <si>
    <r>
      <t>lub dnia w danym tygodniu, który przypada w innym miesiącu, należy wpisać  znak</t>
    </r>
    <r>
      <rPr>
        <b/>
        <sz val="11"/>
        <rFont val="Calibri"/>
        <family val="2"/>
        <charset val="238"/>
        <scheme val="minor"/>
      </rPr>
      <t xml:space="preserve"> X</t>
    </r>
    <r>
      <rPr>
        <sz val="11"/>
        <rFont val="Calibri"/>
        <family val="2"/>
        <charset val="238"/>
        <scheme val="minor"/>
      </rPr>
      <t xml:space="preserve">, </t>
    </r>
  </si>
  <si>
    <r>
      <t>Pozycję</t>
    </r>
    <r>
      <rPr>
        <b/>
        <sz val="11"/>
        <color rgb="FFFF0000"/>
        <rFont val="Calibri"/>
        <family val="2"/>
        <charset val="238"/>
        <scheme val="minor"/>
      </rPr>
      <t xml:space="preserve"> Razem GPW do wypłaty</t>
    </r>
    <r>
      <rPr>
        <sz val="11"/>
        <color rgb="FFFF0000"/>
        <rFont val="Calibri"/>
        <family val="2"/>
        <charset val="238"/>
        <scheme val="minor"/>
      </rPr>
      <t xml:space="preserve"> należy wykazać po zaokrągleniu zgodnie z art.35 ust.3h w ten sposób, że czas zajęć do pół godziny pomija się, a powyżej pół godziny liczy się za pełną godzinę.</t>
    </r>
  </si>
  <si>
    <t>2 dni przypadające w innym miesiącu</t>
  </si>
  <si>
    <t>1 dzień ustawowo wolny od pracy (11.XI)</t>
  </si>
  <si>
    <t>1 dzień wolny od zajęć (10.XI)</t>
  </si>
  <si>
    <t>2 dni L4  (05.XI - 06.XI)</t>
  </si>
  <si>
    <t>1 dzień wolny od zajęć  (14. X)</t>
  </si>
  <si>
    <t>3 dni przypadające w innym miesiącu</t>
  </si>
  <si>
    <t>wówczas tygodniowy obowiązkowy wymiar zajęć nauczyciela (pensum) w danym tygodniu zostanie pomniejszony o 1/5 tego wymiaru za każdy tak odznaczony dzień.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</si>
</sst>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4" fillId="3" borderId="1" xfId="0" applyFont="1" applyFill="1" applyBorder="1"/>
    <xf numFmtId="0" fontId="0" fillId="4" borderId="1" xfId="0" applyFill="1" applyBorder="1" applyAlignment="1">
      <alignment horizontal="center"/>
    </xf>
    <xf numFmtId="0" fontId="4" fillId="0" borderId="0" xfId="0" applyFont="1"/>
    <xf numFmtId="0" fontId="2" fillId="3" borderId="1" xfId="0" applyFont="1" applyFill="1" applyBorder="1"/>
    <xf numFmtId="0" fontId="1" fillId="0" borderId="0" xfId="0" applyFont="1" applyAlignment="1">
      <alignment horizontal="right"/>
    </xf>
    <xf numFmtId="0" fontId="1" fillId="0" borderId="0" xfId="0" applyFont="1"/>
    <xf numFmtId="0" fontId="5" fillId="5" borderId="1" xfId="0" applyFont="1" applyFill="1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6" fillId="0" borderId="0" xfId="0" applyFont="1"/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5" borderId="1" xfId="0" applyFont="1" applyFill="1" applyBorder="1" applyAlignment="1">
      <alignment horizontal="right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4" fillId="0" borderId="0" xfId="0" applyFont="1" applyProtection="1"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="130" zoomScaleNormal="130" workbookViewId="0">
      <selection activeCell="I24" sqref="I24"/>
    </sheetView>
  </sheetViews>
  <sheetFormatPr defaultRowHeight="15" x14ac:dyDescent="0.25"/>
  <cols>
    <col min="1" max="1" width="27" customWidth="1"/>
    <col min="2" max="6" width="13.5703125" customWidth="1"/>
    <col min="7" max="9" width="10.7109375" customWidth="1"/>
    <col min="10" max="10" width="17.140625" customWidth="1"/>
    <col min="12" max="14" width="9.140625" style="33"/>
  </cols>
  <sheetData>
    <row r="1" spans="1:12" ht="44.25" customHeight="1" x14ac:dyDescent="0.25">
      <c r="A1" s="8" t="s">
        <v>1</v>
      </c>
      <c r="B1" s="9" t="s">
        <v>0</v>
      </c>
      <c r="C1" s="9" t="s">
        <v>11</v>
      </c>
      <c r="D1" s="10" t="s">
        <v>23</v>
      </c>
    </row>
    <row r="2" spans="1:12" x14ac:dyDescent="0.25">
      <c r="A2" s="26" t="s">
        <v>12</v>
      </c>
      <c r="B2" s="11">
        <f>SUM(B4:F4)</f>
        <v>25</v>
      </c>
      <c r="C2" s="20">
        <v>18</v>
      </c>
      <c r="D2" s="1">
        <f>B2-C2</f>
        <v>7</v>
      </c>
    </row>
    <row r="3" spans="1:12" x14ac:dyDescent="0.25">
      <c r="A3" s="27"/>
      <c r="B3" s="29" t="s">
        <v>21</v>
      </c>
      <c r="C3" s="30"/>
      <c r="D3" s="30"/>
      <c r="E3" s="30"/>
      <c r="F3" s="31"/>
    </row>
    <row r="4" spans="1:12" x14ac:dyDescent="0.25">
      <c r="A4" s="28"/>
      <c r="B4" s="21">
        <v>5</v>
      </c>
      <c r="C4" s="21">
        <v>5</v>
      </c>
      <c r="D4" s="21">
        <v>5</v>
      </c>
      <c r="E4" s="21">
        <v>7</v>
      </c>
      <c r="F4" s="21">
        <v>3</v>
      </c>
    </row>
    <row r="5" spans="1:12" ht="45" customHeight="1" x14ac:dyDescent="0.25">
      <c r="A5" s="13" t="s">
        <v>10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" t="s">
        <v>7</v>
      </c>
      <c r="H5" s="2" t="s">
        <v>8</v>
      </c>
      <c r="I5" s="2" t="s">
        <v>9</v>
      </c>
      <c r="J5" s="7" t="s">
        <v>20</v>
      </c>
    </row>
    <row r="6" spans="1:12" x14ac:dyDescent="0.25">
      <c r="A6" s="19" t="s">
        <v>13</v>
      </c>
      <c r="B6" s="20">
        <f>$B$4</f>
        <v>5</v>
      </c>
      <c r="C6" s="20">
        <f>$C$4</f>
        <v>5</v>
      </c>
      <c r="D6" s="20">
        <f>$D$4</f>
        <v>5</v>
      </c>
      <c r="E6" s="20">
        <f t="shared" ref="E6:E9" si="0">$E$4</f>
        <v>7</v>
      </c>
      <c r="F6" s="20">
        <f>$F$4</f>
        <v>3</v>
      </c>
      <c r="G6" s="3">
        <f>SUM(B6:F6)</f>
        <v>25</v>
      </c>
      <c r="H6" s="12">
        <f>$B$2</f>
        <v>25</v>
      </c>
      <c r="I6" s="3">
        <f>ROUND($C$2-$C$2/5*COUNTIF(B6:F6,"x"),1)</f>
        <v>18</v>
      </c>
      <c r="J6" s="3">
        <f>ROUND(MIN(IF((G6-I6)&lt;0,0,(G6-I6)),$D$2),1)</f>
        <v>7</v>
      </c>
    </row>
    <row r="7" spans="1:12" x14ac:dyDescent="0.25">
      <c r="A7" s="19" t="s">
        <v>14</v>
      </c>
      <c r="B7" s="20">
        <f t="shared" ref="B7:B10" si="1">$B$4</f>
        <v>5</v>
      </c>
      <c r="C7" s="20">
        <f t="shared" ref="C7:C10" si="2">$C$4</f>
        <v>5</v>
      </c>
      <c r="D7" s="20">
        <f t="shared" ref="D7:D9" si="3">$D$4</f>
        <v>5</v>
      </c>
      <c r="E7" s="20">
        <f t="shared" si="0"/>
        <v>7</v>
      </c>
      <c r="F7" s="20">
        <f t="shared" ref="F7:F9" si="4">$F$4</f>
        <v>3</v>
      </c>
      <c r="G7" s="3">
        <f t="shared" ref="G7:G10" si="5">SUM(B7:F7)</f>
        <v>25</v>
      </c>
      <c r="H7" s="12">
        <f t="shared" ref="H7:H10" si="6">$B$2</f>
        <v>25</v>
      </c>
      <c r="I7" s="3">
        <f t="shared" ref="I7:I10" si="7">ROUND($C$2-$C$2/5*COUNTIF(B7:F7,"x"),1)</f>
        <v>18</v>
      </c>
      <c r="J7" s="3">
        <f t="shared" ref="J7:J10" si="8">ROUND(MIN(IF((G7-I7)&lt;0,0,(G7-I7)),$D$2),1)</f>
        <v>7</v>
      </c>
    </row>
    <row r="8" spans="1:12" x14ac:dyDescent="0.25">
      <c r="A8" s="19" t="s">
        <v>15</v>
      </c>
      <c r="B8" s="20">
        <f t="shared" si="1"/>
        <v>5</v>
      </c>
      <c r="C8" s="20">
        <f t="shared" si="2"/>
        <v>5</v>
      </c>
      <c r="D8" s="20">
        <f t="shared" si="3"/>
        <v>5</v>
      </c>
      <c r="E8" s="20">
        <f t="shared" si="0"/>
        <v>7</v>
      </c>
      <c r="F8" s="20">
        <f t="shared" si="4"/>
        <v>3</v>
      </c>
      <c r="G8" s="3">
        <f t="shared" si="5"/>
        <v>25</v>
      </c>
      <c r="H8" s="12">
        <f t="shared" si="6"/>
        <v>25</v>
      </c>
      <c r="I8" s="3">
        <f t="shared" si="7"/>
        <v>18</v>
      </c>
      <c r="J8" s="3">
        <f t="shared" si="8"/>
        <v>7</v>
      </c>
    </row>
    <row r="9" spans="1:12" x14ac:dyDescent="0.25">
      <c r="A9" s="19" t="s">
        <v>16</v>
      </c>
      <c r="B9" s="20">
        <f t="shared" si="1"/>
        <v>5</v>
      </c>
      <c r="C9" s="20">
        <f t="shared" si="2"/>
        <v>5</v>
      </c>
      <c r="D9" s="20">
        <f t="shared" si="3"/>
        <v>5</v>
      </c>
      <c r="E9" s="20">
        <f t="shared" si="0"/>
        <v>7</v>
      </c>
      <c r="F9" s="20">
        <f t="shared" si="4"/>
        <v>3</v>
      </c>
      <c r="G9" s="3">
        <f t="shared" si="5"/>
        <v>25</v>
      </c>
      <c r="H9" s="12">
        <f t="shared" si="6"/>
        <v>25</v>
      </c>
      <c r="I9" s="3">
        <f t="shared" si="7"/>
        <v>18</v>
      </c>
      <c r="J9" s="3">
        <f t="shared" si="8"/>
        <v>7</v>
      </c>
    </row>
    <row r="10" spans="1:12" x14ac:dyDescent="0.25">
      <c r="A10" s="19" t="s">
        <v>17</v>
      </c>
      <c r="B10" s="20">
        <f t="shared" si="1"/>
        <v>5</v>
      </c>
      <c r="C10" s="20">
        <f t="shared" si="2"/>
        <v>5</v>
      </c>
      <c r="D10" s="20" t="s">
        <v>22</v>
      </c>
      <c r="E10" s="20" t="s">
        <v>22</v>
      </c>
      <c r="F10" s="20" t="s">
        <v>22</v>
      </c>
      <c r="G10" s="3">
        <f t="shared" si="5"/>
        <v>10</v>
      </c>
      <c r="H10" s="12">
        <f t="shared" si="6"/>
        <v>25</v>
      </c>
      <c r="I10" s="3">
        <f t="shared" si="7"/>
        <v>7.2</v>
      </c>
      <c r="J10" s="3">
        <f t="shared" si="8"/>
        <v>2.8</v>
      </c>
      <c r="L10" s="34" t="s">
        <v>44</v>
      </c>
    </row>
    <row r="11" spans="1:12" x14ac:dyDescent="0.25">
      <c r="A11" s="23" t="s">
        <v>24</v>
      </c>
      <c r="B11" s="24"/>
      <c r="C11" s="24"/>
      <c r="D11" s="24"/>
      <c r="E11" s="24"/>
      <c r="F11" s="24"/>
      <c r="G11" s="24"/>
      <c r="H11" s="24"/>
      <c r="I11" s="25"/>
      <c r="J11" s="15">
        <f>SUM(J6:J10)</f>
        <v>30.8</v>
      </c>
      <c r="L11" s="34"/>
    </row>
    <row r="12" spans="1:12" x14ac:dyDescent="0.25">
      <c r="A12" s="32" t="s">
        <v>25</v>
      </c>
      <c r="B12" s="32"/>
      <c r="C12" s="32"/>
      <c r="D12" s="32"/>
      <c r="E12" s="32"/>
      <c r="F12" s="32"/>
      <c r="G12" s="32"/>
      <c r="H12" s="32"/>
      <c r="I12" s="32"/>
      <c r="J12" s="18">
        <f>IF((J11-TRUNC(J11))=(0.5),ROUND(J11,0)-1,ROUND(J11,0))</f>
        <v>31</v>
      </c>
    </row>
    <row r="13" spans="1:12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7"/>
    </row>
    <row r="14" spans="1:12" x14ac:dyDescent="0.25">
      <c r="A14" t="s">
        <v>26</v>
      </c>
    </row>
    <row r="15" spans="1:12" x14ac:dyDescent="0.25">
      <c r="A15" s="6" t="s">
        <v>19</v>
      </c>
    </row>
    <row r="16" spans="1:12" x14ac:dyDescent="0.25">
      <c r="A16" s="5" t="s">
        <v>36</v>
      </c>
    </row>
    <row r="17" spans="1:13" x14ac:dyDescent="0.25">
      <c r="A17" s="5" t="s">
        <v>18</v>
      </c>
    </row>
    <row r="18" spans="1:13" x14ac:dyDescent="0.25">
      <c r="A18" s="5" t="s">
        <v>35</v>
      </c>
    </row>
    <row r="19" spans="1:13" x14ac:dyDescent="0.25">
      <c r="A19" s="5" t="s">
        <v>37</v>
      </c>
    </row>
    <row r="20" spans="1:13" x14ac:dyDescent="0.25">
      <c r="A20" s="5" t="s">
        <v>45</v>
      </c>
    </row>
    <row r="21" spans="1:13" x14ac:dyDescent="0.25">
      <c r="A21" s="5"/>
    </row>
    <row r="22" spans="1:13" x14ac:dyDescent="0.25">
      <c r="A22" s="14" t="s">
        <v>38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35"/>
      <c r="M22" s="35"/>
    </row>
  </sheetData>
  <sheetProtection algorithmName="SHA-512" hashValue="t+iy2GgbVvX0p/SU+AYiLvGWdO3C+fm4o7YyPc3rpayi1FIcMvXfvEgIyFmkcJDVxnlgxGRJMP8fev7uiCZQjg==" saltValue="KiznEWM2JE/bd4POXwfbSQ==" spinCount="100000" sheet="1" objects="1" scenarios="1"/>
  <mergeCells count="4">
    <mergeCell ref="A11:I11"/>
    <mergeCell ref="A2:A4"/>
    <mergeCell ref="B3:F3"/>
    <mergeCell ref="A12:I12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="130" zoomScaleNormal="130" workbookViewId="0">
      <selection activeCell="L22" sqref="L22"/>
    </sheetView>
  </sheetViews>
  <sheetFormatPr defaultRowHeight="15" x14ac:dyDescent="0.25"/>
  <cols>
    <col min="1" max="1" width="27" customWidth="1"/>
    <col min="2" max="6" width="13.5703125" customWidth="1"/>
    <col min="7" max="9" width="10.7109375" customWidth="1"/>
    <col min="10" max="10" width="17.140625" customWidth="1"/>
    <col min="12" max="14" width="9.140625" style="33"/>
  </cols>
  <sheetData>
    <row r="1" spans="1:12" ht="44.25" customHeight="1" x14ac:dyDescent="0.25">
      <c r="A1" s="8" t="s">
        <v>1</v>
      </c>
      <c r="B1" s="9" t="s">
        <v>0</v>
      </c>
      <c r="C1" s="9" t="s">
        <v>11</v>
      </c>
      <c r="D1" s="10" t="s">
        <v>23</v>
      </c>
    </row>
    <row r="2" spans="1:12" x14ac:dyDescent="0.25">
      <c r="A2" s="26" t="s">
        <v>12</v>
      </c>
      <c r="B2" s="11">
        <f>SUM(B4:F4)</f>
        <v>25</v>
      </c>
      <c r="C2" s="20">
        <v>18</v>
      </c>
      <c r="D2" s="1">
        <f>B2-C2</f>
        <v>7</v>
      </c>
    </row>
    <row r="3" spans="1:12" x14ac:dyDescent="0.25">
      <c r="A3" s="27"/>
      <c r="B3" s="29" t="s">
        <v>21</v>
      </c>
      <c r="C3" s="30"/>
      <c r="D3" s="30"/>
      <c r="E3" s="30"/>
      <c r="F3" s="31"/>
    </row>
    <row r="4" spans="1:12" x14ac:dyDescent="0.25">
      <c r="A4" s="28"/>
      <c r="B4" s="21">
        <v>5</v>
      </c>
      <c r="C4" s="21">
        <v>5</v>
      </c>
      <c r="D4" s="21">
        <v>5</v>
      </c>
      <c r="E4" s="21">
        <v>7</v>
      </c>
      <c r="F4" s="21">
        <v>3</v>
      </c>
    </row>
    <row r="5" spans="1:12" ht="45" customHeight="1" x14ac:dyDescent="0.25">
      <c r="A5" s="13" t="s">
        <v>10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" t="s">
        <v>7</v>
      </c>
      <c r="H5" s="2" t="s">
        <v>8</v>
      </c>
      <c r="I5" s="2" t="s">
        <v>9</v>
      </c>
      <c r="J5" s="7" t="s">
        <v>20</v>
      </c>
    </row>
    <row r="6" spans="1:12" x14ac:dyDescent="0.25">
      <c r="A6" s="19" t="s">
        <v>17</v>
      </c>
      <c r="B6" s="20" t="s">
        <v>22</v>
      </c>
      <c r="C6" s="20" t="s">
        <v>22</v>
      </c>
      <c r="D6" s="20">
        <f>$D$4</f>
        <v>5</v>
      </c>
      <c r="E6" s="20">
        <f t="shared" ref="E6:E10" si="0">$E$4</f>
        <v>7</v>
      </c>
      <c r="F6" s="20">
        <f>$F$4</f>
        <v>3</v>
      </c>
      <c r="G6" s="3">
        <f>SUM(B6:F6)</f>
        <v>15</v>
      </c>
      <c r="H6" s="12">
        <f>$B$2</f>
        <v>25</v>
      </c>
      <c r="I6" s="3">
        <f>ROUND($C$2-$C$2/5*COUNTIF(B6:F6,"x"),1)</f>
        <v>10.8</v>
      </c>
      <c r="J6" s="3">
        <f>ROUND(MIN(IF((G6-I6)&lt;0,0,(G6-I6)),$D$2),1)</f>
        <v>4.2</v>
      </c>
      <c r="L6" s="34" t="s">
        <v>39</v>
      </c>
    </row>
    <row r="7" spans="1:12" x14ac:dyDescent="0.25">
      <c r="A7" s="19" t="s">
        <v>27</v>
      </c>
      <c r="B7" s="20">
        <f t="shared" ref="B7:B10" si="1">$B$4</f>
        <v>5</v>
      </c>
      <c r="C7" s="20">
        <f t="shared" ref="C7:C10" si="2">$C$4</f>
        <v>5</v>
      </c>
      <c r="D7" s="20">
        <f t="shared" ref="D7:D10" si="3">$D$4</f>
        <v>5</v>
      </c>
      <c r="E7" s="20">
        <f t="shared" si="0"/>
        <v>7</v>
      </c>
      <c r="F7" s="20">
        <f t="shared" ref="F7:F10" si="4">$F$4</f>
        <v>3</v>
      </c>
      <c r="G7" s="3">
        <f t="shared" ref="G7:G10" si="5">SUM(B7:F7)</f>
        <v>25</v>
      </c>
      <c r="H7" s="12">
        <f t="shared" ref="H7:H10" si="6">$B$2</f>
        <v>25</v>
      </c>
      <c r="I7" s="3">
        <f t="shared" ref="I7:I10" si="7">ROUND($C$2-$C$2/5*COUNTIF(B7:F7,"x"),1)</f>
        <v>18</v>
      </c>
      <c r="J7" s="3">
        <f t="shared" ref="J7:J10" si="8">ROUND(MIN(IF((G7-I7)&lt;0,0,(G7-I7)),$D$2),1)</f>
        <v>7</v>
      </c>
    </row>
    <row r="8" spans="1:12" x14ac:dyDescent="0.25">
      <c r="A8" s="19" t="s">
        <v>28</v>
      </c>
      <c r="B8" s="20">
        <f t="shared" si="1"/>
        <v>5</v>
      </c>
      <c r="C8" s="20" t="s">
        <v>22</v>
      </c>
      <c r="D8" s="20">
        <f t="shared" si="3"/>
        <v>5</v>
      </c>
      <c r="E8" s="20">
        <f t="shared" si="0"/>
        <v>7</v>
      </c>
      <c r="F8" s="20">
        <f t="shared" si="4"/>
        <v>3</v>
      </c>
      <c r="G8" s="3">
        <f t="shared" si="5"/>
        <v>20</v>
      </c>
      <c r="H8" s="12">
        <f t="shared" si="6"/>
        <v>25</v>
      </c>
      <c r="I8" s="3">
        <f t="shared" si="7"/>
        <v>14.4</v>
      </c>
      <c r="J8" s="3">
        <f t="shared" si="8"/>
        <v>5.6</v>
      </c>
      <c r="K8" s="22"/>
      <c r="L8" s="34" t="s">
        <v>43</v>
      </c>
    </row>
    <row r="9" spans="1:12" x14ac:dyDescent="0.25">
      <c r="A9" s="19" t="s">
        <v>29</v>
      </c>
      <c r="B9" s="20">
        <f t="shared" si="1"/>
        <v>5</v>
      </c>
      <c r="C9" s="20">
        <f t="shared" si="2"/>
        <v>5</v>
      </c>
      <c r="D9" s="20">
        <f t="shared" si="3"/>
        <v>5</v>
      </c>
      <c r="E9" s="20">
        <f t="shared" si="0"/>
        <v>7</v>
      </c>
      <c r="F9" s="20">
        <f t="shared" si="4"/>
        <v>3</v>
      </c>
      <c r="G9" s="3">
        <f t="shared" si="5"/>
        <v>25</v>
      </c>
      <c r="H9" s="12">
        <f t="shared" si="6"/>
        <v>25</v>
      </c>
      <c r="I9" s="3">
        <f t="shared" si="7"/>
        <v>18</v>
      </c>
      <c r="J9" s="3">
        <f t="shared" si="8"/>
        <v>7</v>
      </c>
    </row>
    <row r="10" spans="1:12" x14ac:dyDescent="0.25">
      <c r="A10" s="19" t="s">
        <v>30</v>
      </c>
      <c r="B10" s="20">
        <f t="shared" si="1"/>
        <v>5</v>
      </c>
      <c r="C10" s="20">
        <f t="shared" si="2"/>
        <v>5</v>
      </c>
      <c r="D10" s="20">
        <f t="shared" si="3"/>
        <v>5</v>
      </c>
      <c r="E10" s="20">
        <f t="shared" si="0"/>
        <v>7</v>
      </c>
      <c r="F10" s="20">
        <f t="shared" si="4"/>
        <v>3</v>
      </c>
      <c r="G10" s="3">
        <f t="shared" si="5"/>
        <v>25</v>
      </c>
      <c r="H10" s="12">
        <f t="shared" si="6"/>
        <v>25</v>
      </c>
      <c r="I10" s="3">
        <f t="shared" si="7"/>
        <v>18</v>
      </c>
      <c r="J10" s="3">
        <f t="shared" si="8"/>
        <v>7</v>
      </c>
    </row>
    <row r="11" spans="1:12" x14ac:dyDescent="0.25">
      <c r="A11" s="23" t="s">
        <v>24</v>
      </c>
      <c r="B11" s="24"/>
      <c r="C11" s="24"/>
      <c r="D11" s="24"/>
      <c r="E11" s="24"/>
      <c r="F11" s="24"/>
      <c r="G11" s="24"/>
      <c r="H11" s="24"/>
      <c r="I11" s="25"/>
      <c r="J11" s="15">
        <f>SUM(J6:J10)</f>
        <v>30.799999999999997</v>
      </c>
    </row>
    <row r="12" spans="1:12" x14ac:dyDescent="0.25">
      <c r="A12" s="32" t="s">
        <v>25</v>
      </c>
      <c r="B12" s="32"/>
      <c r="C12" s="32"/>
      <c r="D12" s="32"/>
      <c r="E12" s="32"/>
      <c r="F12" s="32"/>
      <c r="G12" s="32"/>
      <c r="H12" s="32"/>
      <c r="I12" s="32"/>
      <c r="J12" s="18">
        <f>IF((J11-TRUNC(J11))=(0.5),ROUND(J11,0)-1,ROUND(J11,0))</f>
        <v>31</v>
      </c>
    </row>
    <row r="13" spans="1:12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7"/>
    </row>
    <row r="14" spans="1:12" x14ac:dyDescent="0.25">
      <c r="A14" t="s">
        <v>26</v>
      </c>
    </row>
    <row r="15" spans="1:12" x14ac:dyDescent="0.25">
      <c r="A15" s="6" t="s">
        <v>19</v>
      </c>
    </row>
    <row r="16" spans="1:12" x14ac:dyDescent="0.25">
      <c r="A16" s="5" t="s">
        <v>36</v>
      </c>
    </row>
    <row r="17" spans="1:13" x14ac:dyDescent="0.25">
      <c r="A17" s="5" t="s">
        <v>18</v>
      </c>
    </row>
    <row r="18" spans="1:13" x14ac:dyDescent="0.25">
      <c r="A18" s="5" t="s">
        <v>35</v>
      </c>
    </row>
    <row r="19" spans="1:13" x14ac:dyDescent="0.25">
      <c r="A19" s="5" t="s">
        <v>37</v>
      </c>
    </row>
    <row r="20" spans="1:13" x14ac:dyDescent="0.25">
      <c r="A20" s="5" t="s">
        <v>45</v>
      </c>
    </row>
    <row r="21" spans="1:13" x14ac:dyDescent="0.25">
      <c r="A21" s="5"/>
    </row>
    <row r="22" spans="1:13" x14ac:dyDescent="0.25">
      <c r="A22" s="14" t="s">
        <v>38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35"/>
      <c r="M22" s="35"/>
    </row>
  </sheetData>
  <sheetProtection algorithmName="SHA-512" hashValue="SMyQ84PaeJJW6PRDGFOZQu0AfLy1JxnVu11QFTXinxFnKRkYtv/taH2Ks97XwasTk6n19ZCTWu3foQ16X3Epqg==" saltValue="i/ftwVa0PjwuMI9NsD6Gfg==" spinCount="100000" sheet="1" objects="1" scenarios="1"/>
  <mergeCells count="4">
    <mergeCell ref="A2:A4"/>
    <mergeCell ref="B3:F3"/>
    <mergeCell ref="A11:I11"/>
    <mergeCell ref="A12:I12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="130" zoomScaleNormal="130" workbookViewId="0">
      <selection activeCell="G24" sqref="G24"/>
    </sheetView>
  </sheetViews>
  <sheetFormatPr defaultRowHeight="15" x14ac:dyDescent="0.25"/>
  <cols>
    <col min="1" max="1" width="27" customWidth="1"/>
    <col min="2" max="6" width="13.5703125" customWidth="1"/>
    <col min="7" max="9" width="10.7109375" customWidth="1"/>
    <col min="10" max="10" width="17.140625" customWidth="1"/>
    <col min="12" max="14" width="9.140625" style="33"/>
  </cols>
  <sheetData>
    <row r="1" spans="1:12" ht="44.25" customHeight="1" x14ac:dyDescent="0.25">
      <c r="A1" s="8" t="s">
        <v>1</v>
      </c>
      <c r="B1" s="9" t="s">
        <v>0</v>
      </c>
      <c r="C1" s="9" t="s">
        <v>11</v>
      </c>
      <c r="D1" s="10" t="s">
        <v>23</v>
      </c>
    </row>
    <row r="2" spans="1:12" x14ac:dyDescent="0.25">
      <c r="A2" s="26" t="s">
        <v>12</v>
      </c>
      <c r="B2" s="11">
        <f>SUM(B4:F4)</f>
        <v>25</v>
      </c>
      <c r="C2" s="20">
        <v>18</v>
      </c>
      <c r="D2" s="1">
        <f>B2-C2</f>
        <v>7</v>
      </c>
    </row>
    <row r="3" spans="1:12" x14ac:dyDescent="0.25">
      <c r="A3" s="27"/>
      <c r="B3" s="29" t="s">
        <v>21</v>
      </c>
      <c r="C3" s="30"/>
      <c r="D3" s="30"/>
      <c r="E3" s="30"/>
      <c r="F3" s="31"/>
    </row>
    <row r="4" spans="1:12" x14ac:dyDescent="0.25">
      <c r="A4" s="28"/>
      <c r="B4" s="21">
        <v>5</v>
      </c>
      <c r="C4" s="21">
        <v>5</v>
      </c>
      <c r="D4" s="21">
        <v>8</v>
      </c>
      <c r="E4" s="21">
        <v>7</v>
      </c>
      <c r="F4" s="21">
        <v>0</v>
      </c>
    </row>
    <row r="5" spans="1:12" ht="45" customHeight="1" x14ac:dyDescent="0.25">
      <c r="A5" s="13" t="s">
        <v>10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" t="s">
        <v>7</v>
      </c>
      <c r="H5" s="2" t="s">
        <v>8</v>
      </c>
      <c r="I5" s="2" t="s">
        <v>9</v>
      </c>
      <c r="J5" s="7" t="s">
        <v>20</v>
      </c>
    </row>
    <row r="6" spans="1:12" x14ac:dyDescent="0.25">
      <c r="A6" s="19" t="s">
        <v>31</v>
      </c>
      <c r="B6" s="20">
        <v>5</v>
      </c>
      <c r="C6" s="20">
        <v>5</v>
      </c>
      <c r="D6" s="20" t="s">
        <v>22</v>
      </c>
      <c r="E6" s="20" t="s">
        <v>22</v>
      </c>
      <c r="F6" s="20">
        <f>$F$4</f>
        <v>0</v>
      </c>
      <c r="G6" s="3">
        <f>SUM(B6:F6)</f>
        <v>10</v>
      </c>
      <c r="H6" s="12">
        <f>$B$2</f>
        <v>25</v>
      </c>
      <c r="I6" s="3">
        <f>ROUND($C$2-$C$2/5*COUNTIF(B6:F6,"x"),1)</f>
        <v>10.8</v>
      </c>
      <c r="J6" s="3">
        <f>ROUND(MIN(IF((G6-I6)&lt;0,0,(G6-I6)),$D$2),1)</f>
        <v>0</v>
      </c>
      <c r="L6" s="34" t="s">
        <v>42</v>
      </c>
    </row>
    <row r="7" spans="1:12" x14ac:dyDescent="0.25">
      <c r="A7" s="19" t="s">
        <v>32</v>
      </c>
      <c r="B7" s="20" t="s">
        <v>22</v>
      </c>
      <c r="C7" s="20" t="s">
        <v>22</v>
      </c>
      <c r="D7" s="20">
        <f t="shared" ref="D7:D9" si="0">$D$4</f>
        <v>8</v>
      </c>
      <c r="E7" s="20">
        <f t="shared" ref="E7:E9" si="1">$E$4</f>
        <v>7</v>
      </c>
      <c r="F7" s="20">
        <f t="shared" ref="F7:F9" si="2">$F$4</f>
        <v>0</v>
      </c>
      <c r="G7" s="3">
        <f t="shared" ref="G7:G10" si="3">SUM(B7:F7)</f>
        <v>15</v>
      </c>
      <c r="H7" s="12">
        <f t="shared" ref="H7:H10" si="4">$B$2</f>
        <v>25</v>
      </c>
      <c r="I7" s="3">
        <f t="shared" ref="I7:I10" si="5">ROUND($C$2-$C$2/5*COUNTIF(B7:F7,"x"),1)</f>
        <v>10.8</v>
      </c>
      <c r="J7" s="3">
        <f t="shared" ref="J7:J10" si="6">ROUND(MIN(IF((G7-I7)&lt;0,0,(G7-I7)),$D$2),1)</f>
        <v>4.2</v>
      </c>
      <c r="L7" s="34" t="s">
        <v>40</v>
      </c>
    </row>
    <row r="8" spans="1:12" x14ac:dyDescent="0.25">
      <c r="A8" s="19" t="s">
        <v>33</v>
      </c>
      <c r="B8" s="20">
        <f t="shared" ref="B8:B9" si="7">$B$4</f>
        <v>5</v>
      </c>
      <c r="C8" s="20">
        <f t="shared" ref="C8:C9" si="8">$C$4</f>
        <v>5</v>
      </c>
      <c r="D8" s="20">
        <f t="shared" si="0"/>
        <v>8</v>
      </c>
      <c r="E8" s="20">
        <f t="shared" si="1"/>
        <v>7</v>
      </c>
      <c r="F8" s="20">
        <f t="shared" si="2"/>
        <v>0</v>
      </c>
      <c r="G8" s="3">
        <f t="shared" si="3"/>
        <v>25</v>
      </c>
      <c r="H8" s="12">
        <f t="shared" si="4"/>
        <v>25</v>
      </c>
      <c r="I8" s="3">
        <f t="shared" si="5"/>
        <v>18</v>
      </c>
      <c r="J8" s="3">
        <f t="shared" si="6"/>
        <v>7</v>
      </c>
      <c r="L8" s="34" t="s">
        <v>41</v>
      </c>
    </row>
    <row r="9" spans="1:12" x14ac:dyDescent="0.25">
      <c r="A9" s="19" t="s">
        <v>34</v>
      </c>
      <c r="B9" s="20">
        <f t="shared" si="7"/>
        <v>5</v>
      </c>
      <c r="C9" s="20">
        <f t="shared" si="8"/>
        <v>5</v>
      </c>
      <c r="D9" s="20">
        <f t="shared" si="0"/>
        <v>8</v>
      </c>
      <c r="E9" s="20">
        <f t="shared" si="1"/>
        <v>7</v>
      </c>
      <c r="F9" s="20">
        <f t="shared" si="2"/>
        <v>0</v>
      </c>
      <c r="G9" s="3">
        <f t="shared" si="3"/>
        <v>25</v>
      </c>
      <c r="H9" s="12">
        <f t="shared" si="4"/>
        <v>25</v>
      </c>
      <c r="I9" s="3">
        <f t="shared" si="5"/>
        <v>18</v>
      </c>
      <c r="J9" s="3">
        <f t="shared" si="6"/>
        <v>7</v>
      </c>
      <c r="L9" s="34"/>
    </row>
    <row r="10" spans="1:12" x14ac:dyDescent="0.25">
      <c r="A10" s="19"/>
      <c r="B10" s="20"/>
      <c r="C10" s="20"/>
      <c r="D10" s="20"/>
      <c r="E10" s="20"/>
      <c r="F10" s="20"/>
      <c r="G10" s="3">
        <f t="shared" si="3"/>
        <v>0</v>
      </c>
      <c r="H10" s="12">
        <f t="shared" si="4"/>
        <v>25</v>
      </c>
      <c r="I10" s="3">
        <f t="shared" si="5"/>
        <v>18</v>
      </c>
      <c r="J10" s="3">
        <f t="shared" si="6"/>
        <v>0</v>
      </c>
    </row>
    <row r="11" spans="1:12" x14ac:dyDescent="0.25">
      <c r="A11" s="23" t="s">
        <v>24</v>
      </c>
      <c r="B11" s="24"/>
      <c r="C11" s="24"/>
      <c r="D11" s="24"/>
      <c r="E11" s="24"/>
      <c r="F11" s="24"/>
      <c r="G11" s="24"/>
      <c r="H11" s="24"/>
      <c r="I11" s="25"/>
      <c r="J11" s="15">
        <f>SUM(J6:J10)</f>
        <v>18.2</v>
      </c>
    </row>
    <row r="12" spans="1:12" x14ac:dyDescent="0.25">
      <c r="A12" s="32" t="s">
        <v>25</v>
      </c>
      <c r="B12" s="32"/>
      <c r="C12" s="32"/>
      <c r="D12" s="32"/>
      <c r="E12" s="32"/>
      <c r="F12" s="32"/>
      <c r="G12" s="32"/>
      <c r="H12" s="32"/>
      <c r="I12" s="32"/>
      <c r="J12" s="18">
        <f>IF((J11-TRUNC(J11))=(0.5),ROUND(J11,0)-1,ROUND(J11,0))</f>
        <v>18</v>
      </c>
    </row>
    <row r="13" spans="1:12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7"/>
    </row>
    <row r="14" spans="1:12" x14ac:dyDescent="0.25">
      <c r="A14" t="s">
        <v>26</v>
      </c>
    </row>
    <row r="15" spans="1:12" x14ac:dyDescent="0.25">
      <c r="A15" s="6" t="s">
        <v>19</v>
      </c>
    </row>
    <row r="16" spans="1:12" x14ac:dyDescent="0.25">
      <c r="A16" s="5" t="s">
        <v>36</v>
      </c>
    </row>
    <row r="17" spans="1:13" x14ac:dyDescent="0.25">
      <c r="A17" s="5" t="s">
        <v>18</v>
      </c>
    </row>
    <row r="18" spans="1:13" x14ac:dyDescent="0.25">
      <c r="A18" s="5" t="s">
        <v>35</v>
      </c>
    </row>
    <row r="19" spans="1:13" x14ac:dyDescent="0.25">
      <c r="A19" s="5" t="s">
        <v>37</v>
      </c>
    </row>
    <row r="20" spans="1:13" x14ac:dyDescent="0.25">
      <c r="A20" s="5" t="s">
        <v>45</v>
      </c>
    </row>
    <row r="21" spans="1:13" x14ac:dyDescent="0.25">
      <c r="A21" s="5"/>
    </row>
    <row r="22" spans="1:13" x14ac:dyDescent="0.25">
      <c r="A22" s="14" t="s">
        <v>38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35"/>
      <c r="M22" s="35"/>
    </row>
  </sheetData>
  <sheetProtection algorithmName="SHA-512" hashValue="yjouwf7yLjvuT8G9aRdgYU0iqAT14cnCZMnb5xdZ9RDoJfMBNTbU7XmOfVKZR8D0g6eL33/YNWGuTNmAKtmMDQ==" saltValue="wex1R+iIqvfUfdCJ+D+Exw==" spinCount="100000" sheet="1" objects="1" scenarios="1"/>
  <mergeCells count="4">
    <mergeCell ref="A2:A4"/>
    <mergeCell ref="B3:F3"/>
    <mergeCell ref="A11:I11"/>
    <mergeCell ref="A12:I12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wrzesień 2025</vt:lpstr>
      <vt:lpstr>październik 2025</vt:lpstr>
      <vt:lpstr>listopad 2025</vt:lpstr>
      <vt:lpstr>'listopad 2025'!Obszar_wydruku</vt:lpstr>
      <vt:lpstr>'październik 2025'!Obszar_wydruku</vt:lpstr>
      <vt:lpstr>'wrzesień 2025'!Obszar_wydruku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Duszniak</dc:creator>
  <cp:lastModifiedBy>Dorota Duszniak</cp:lastModifiedBy>
  <cp:lastPrinted>2025-09-18T13:46:16Z</cp:lastPrinted>
  <dcterms:created xsi:type="dcterms:W3CDTF">2025-09-11T09:54:13Z</dcterms:created>
  <dcterms:modified xsi:type="dcterms:W3CDTF">2025-09-18T13:55:24Z</dcterms:modified>
</cp:coreProperties>
</file>